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/>
  </bookViews>
  <sheets>
    <sheet name="QuÝ 3-CD Giao Duc" sheetId="1" r:id="rId1"/>
  </sheets>
  <definedNames>
    <definedName name="_xlnm._FilterDatabase" localSheetId="0" hidden="1">'QuÝ 3-CD Giao Duc'!$A$7:$H$64</definedName>
  </definedNames>
  <calcPr calcId="144525"/>
</workbook>
</file>

<file path=xl/calcChain.xml><?xml version="1.0" encoding="utf-8"?>
<calcChain xmlns="http://schemas.openxmlformats.org/spreadsheetml/2006/main">
  <c r="I59" i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9"/>
  <c r="H5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9"/>
  <c r="G59"/>
  <c r="G5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9"/>
  <c r="F59"/>
  <c r="E59"/>
  <c r="D59"/>
  <c r="C59"/>
  <c r="F10"/>
  <c r="F9" l="1"/>
  <c r="F11"/>
  <c r="E12"/>
  <c r="F12" s="1"/>
  <c r="F13"/>
  <c r="F14"/>
  <c r="F15"/>
  <c r="F16"/>
  <c r="F17"/>
  <c r="F18"/>
  <c r="D19"/>
  <c r="F19" s="1"/>
  <c r="F20"/>
  <c r="F21"/>
  <c r="F22"/>
  <c r="F23"/>
  <c r="F24"/>
  <c r="F25"/>
  <c r="F26"/>
  <c r="E27"/>
  <c r="F27" s="1"/>
  <c r="F28"/>
  <c r="F29"/>
  <c r="F30"/>
  <c r="F31"/>
  <c r="F32"/>
  <c r="F33"/>
  <c r="F34"/>
  <c r="F35"/>
  <c r="F36"/>
  <c r="F37"/>
  <c r="F38"/>
  <c r="F39"/>
  <c r="F40"/>
  <c r="E41"/>
  <c r="F41"/>
  <c r="F42"/>
  <c r="F43"/>
  <c r="E44"/>
  <c r="F44"/>
  <c r="F45"/>
  <c r="E46"/>
  <c r="F46"/>
  <c r="E47"/>
  <c r="F47" s="1"/>
  <c r="F48"/>
  <c r="F49"/>
  <c r="F50"/>
  <c r="D51"/>
  <c r="F51"/>
  <c r="F52"/>
  <c r="F53"/>
  <c r="F54"/>
  <c r="E55"/>
  <c r="F55"/>
  <c r="F56"/>
  <c r="E57"/>
  <c r="F57"/>
  <c r="F58"/>
</calcChain>
</file>

<file path=xl/sharedStrings.xml><?xml version="1.0" encoding="utf-8"?>
<sst xmlns="http://schemas.openxmlformats.org/spreadsheetml/2006/main" count="70" uniqueCount="70">
  <si>
    <t>Chủ Tịch</t>
  </si>
  <si>
    <t>TM.BAN THƯỜNG VỤ</t>
  </si>
  <si>
    <t>Người lập bảng</t>
  </si>
  <si>
    <t>Trường TH Nguyễn Văn Bá</t>
  </si>
  <si>
    <t>Trường Tiểu học Lê Văn Việt</t>
  </si>
  <si>
    <t>Trung tâm kỹ thuật tổng hợp hướng nghiệp</t>
  </si>
  <si>
    <t>Phòng Giáo Dục và Đào Tạo Quận 9</t>
  </si>
  <si>
    <t>Trường Bồi dưỡng giáo dục Quận 9</t>
  </si>
  <si>
    <t>Trường THCS Trường Thạnh</t>
  </si>
  <si>
    <t>Trường THCS Trần Quốc Toản</t>
  </si>
  <si>
    <t>Trường THCS Tăng Nhơn Phú B</t>
  </si>
  <si>
    <t>Trường THCS Tân Phú</t>
  </si>
  <si>
    <t>Trường THCS Phú Hữu</t>
  </si>
  <si>
    <t>Trường THCS Phước Long (THCS Đặng Tấn Tài)</t>
  </si>
  <si>
    <t>Trường THCS Phước Bình</t>
  </si>
  <si>
    <t>Trường THCS Long Trường</t>
  </si>
  <si>
    <t>Trường THCS Long Phước</t>
  </si>
  <si>
    <t>Trường THCS Long Bình</t>
  </si>
  <si>
    <t>Trường THCS Hưng Bình</t>
  </si>
  <si>
    <t>Trường THCS Hoa Lư</t>
  </si>
  <si>
    <t>Trường Tiểu Học Trương Văn Thành</t>
  </si>
  <si>
    <t>Trường Tiểu học Trường Thạnh</t>
  </si>
  <si>
    <t>Trường Tiểu học Tạ Uyên</t>
  </si>
  <si>
    <t>Trường Tiểu học Tân Phú</t>
  </si>
  <si>
    <t>Trường Tiểu học Phú Hữu</t>
  </si>
  <si>
    <t>Trường Tiểu học Phước Thạnh</t>
  </si>
  <si>
    <t>Trường Tiểu học Phước Long A (TH Bùi Văn Mới)</t>
  </si>
  <si>
    <t>Trường Tiểu học Phước Long( TH Võ Văn Hát)</t>
  </si>
  <si>
    <t>Trường Tiểu học Phước Bình</t>
  </si>
  <si>
    <t>Trường Tiểu học Long Thạnh Mỹ</t>
  </si>
  <si>
    <t>Trường Tiểu học Long Phước</t>
  </si>
  <si>
    <t>Trường Tiểu học Long Bình</t>
  </si>
  <si>
    <t>Trường Tiểu học Hiệp Phú</t>
  </si>
  <si>
    <t>Trường Tiểu Học Phong Phú</t>
  </si>
  <si>
    <t>Trường Tiểu Học Đinh Tiên Hoàng</t>
  </si>
  <si>
    <t>Trường Tiểu Học Nguyễn Minh Quang</t>
  </si>
  <si>
    <t>Trường MN Tuổi Hoa</t>
  </si>
  <si>
    <t>Trường MN Vàng Anh</t>
  </si>
  <si>
    <t>Trường MN Trường Thạnh</t>
  </si>
  <si>
    <t>Trường MN Tuổi Hồng</t>
  </si>
  <si>
    <t>Trường MN Tuổi Ngọc</t>
  </si>
  <si>
    <t>Trường MN Tân Phú</t>
  </si>
  <si>
    <t>Trường MN Sơn Ca</t>
  </si>
  <si>
    <t>Trường MN Phước Long B (MN Hoa Lan)</t>
  </si>
  <si>
    <t>Trường MN Phước Long (MN Hoa Sen)</t>
  </si>
  <si>
    <t>Trường MN Phước Bình</t>
  </si>
  <si>
    <t>Trường MN Phong Phú</t>
  </si>
  <si>
    <t>Trường MN Long Trường</t>
  </si>
  <si>
    <t>Trường MN Long Bình</t>
  </si>
  <si>
    <t>Trường MN Hoàng Yến</t>
  </si>
  <si>
    <t>Trường MN Hiệp Phú</t>
  </si>
  <si>
    <t>Trường MN Tuổi Thơ</t>
  </si>
  <si>
    <t>Trường MN Long Phước</t>
  </si>
  <si>
    <t>Khối giáo dục</t>
  </si>
  <si>
    <t>TỔNG CỘNG</t>
  </si>
  <si>
    <t>Tháng 9</t>
  </si>
  <si>
    <t>Tháng 8</t>
  </si>
  <si>
    <t>Tháng 7</t>
  </si>
  <si>
    <t>TÊN ĐƠN VỊ</t>
  </si>
  <si>
    <t>Quý 3/2016</t>
  </si>
  <si>
    <t>KINH PHÍ CÔNG ĐOÀN 2% QUA KHO BẠC NHÀ NƯỚC QUẬN 9</t>
  </si>
  <si>
    <t>BẢNG TỔNG HỢP DANH SÁCH CÁC ĐƠN VỊ NỘP</t>
  </si>
  <si>
    <t>LIÊN ĐOÀN LAO ĐỘNG QUẬN 9</t>
  </si>
  <si>
    <t>Liên Đoàn Lao Động TP. HCM</t>
  </si>
  <si>
    <t>Chi 1.3%</t>
  </si>
  <si>
    <t>Thu 0.4%</t>
  </si>
  <si>
    <t>Thực trả</t>
  </si>
  <si>
    <t>Nguyễn Thị Hằng</t>
  </si>
  <si>
    <t>Hoàng Hùng Nam</t>
  </si>
  <si>
    <t>Ngày 25  tháng 10 năm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</si>
</sst>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  <family val="2"/>
    </font>
    <font>
      <sz val="10"/>
      <name val="Arial"/>
      <family val="2"/>
    </font>
    <font>
      <sz val="10"/>
      <name val="VNI-Times"/>
    </font>
    <font>
      <sz val="14"/>
      <name val="VNI-Times"/>
    </font>
    <font>
      <sz val="10"/>
      <name val="Times New Roman"/>
      <family val="1"/>
    </font>
    <font>
      <sz val="14"/>
      <name val="Times New Roman"/>
      <family val="1"/>
    </font>
    <font>
      <sz val="12"/>
      <name val="VNI-Times"/>
    </font>
    <font>
      <sz val="12"/>
      <name val="Times New Roman"/>
      <family val="1"/>
    </font>
    <font>
      <sz val="13"/>
      <name val="Times New Roman"/>
      <family val="1"/>
    </font>
    <font>
      <sz val="13"/>
      <name val="VNI-Times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VNI-Times"/>
    </font>
    <font>
      <b/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7" fillId="0" borderId="0" xfId="1" applyNumberFormat="1" applyFont="1"/>
    <xf numFmtId="0" fontId="7" fillId="0" borderId="0" xfId="0" applyFont="1" applyAlignment="1">
      <alignment horizontal="center"/>
    </xf>
    <xf numFmtId="164" fontId="6" fillId="0" borderId="0" xfId="1" applyNumberFormat="1" applyFont="1"/>
    <xf numFmtId="164" fontId="5" fillId="0" borderId="0" xfId="1" applyNumberFormat="1" applyFont="1"/>
    <xf numFmtId="164" fontId="7" fillId="0" borderId="0" xfId="1" applyNumberFormat="1" applyFont="1" applyAlignment="1">
      <alignment horizontal="center"/>
    </xf>
    <xf numFmtId="0" fontId="8" fillId="0" borderId="0" xfId="0" applyFont="1"/>
    <xf numFmtId="164" fontId="8" fillId="0" borderId="0" xfId="1" applyNumberFormat="1" applyFont="1"/>
    <xf numFmtId="0" fontId="9" fillId="0" borderId="0" xfId="0" applyFont="1" applyAlignment="1">
      <alignment horizontal="center"/>
    </xf>
    <xf numFmtId="3" fontId="3" fillId="0" borderId="0" xfId="0" applyNumberFormat="1" applyFont="1"/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" fontId="5" fillId="0" borderId="0" xfId="0" applyNumberFormat="1" applyFont="1"/>
    <xf numFmtId="3" fontId="11" fillId="0" borderId="0" xfId="0" applyNumberFormat="1" applyFont="1"/>
    <xf numFmtId="3" fontId="2" fillId="0" borderId="0" xfId="0" applyNumberFormat="1" applyFont="1"/>
    <xf numFmtId="3" fontId="12" fillId="0" borderId="2" xfId="0" applyNumberFormat="1" applyFont="1" applyFill="1" applyBorder="1"/>
    <xf numFmtId="164" fontId="10" fillId="0" borderId="2" xfId="1" applyNumberFormat="1" applyFont="1" applyFill="1" applyBorder="1"/>
    <xf numFmtId="3" fontId="10" fillId="0" borderId="2" xfId="0" applyNumberFormat="1" applyFont="1" applyFill="1" applyBorder="1" applyAlignment="1">
      <alignment horizontal="right" vertical="top"/>
    </xf>
    <xf numFmtId="0" fontId="12" fillId="0" borderId="2" xfId="0" applyFont="1" applyFill="1" applyBorder="1" applyAlignment="1">
      <alignment horizontal="center"/>
    </xf>
    <xf numFmtId="3" fontId="13" fillId="0" borderId="0" xfId="0" applyNumberFormat="1" applyFont="1"/>
    <xf numFmtId="3" fontId="14" fillId="0" borderId="2" xfId="0" applyNumberFormat="1" applyFont="1" applyFill="1" applyBorder="1"/>
    <xf numFmtId="164" fontId="14" fillId="0" borderId="2" xfId="1" applyNumberFormat="1" applyFont="1" applyFill="1" applyBorder="1"/>
    <xf numFmtId="164" fontId="14" fillId="0" borderId="2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4" fontId="4" fillId="0" borderId="0" xfId="1" applyNumberFormat="1" applyFont="1" applyFill="1"/>
    <xf numFmtId="0" fontId="12" fillId="0" borderId="0" xfId="0" applyFont="1" applyFill="1" applyAlignment="1"/>
    <xf numFmtId="164" fontId="12" fillId="0" borderId="0" xfId="1" applyNumberFormat="1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64" fontId="7" fillId="0" borderId="0" xfId="1" applyNumberFormat="1" applyFont="1" applyFill="1" applyAlignment="1"/>
    <xf numFmtId="164" fontId="7" fillId="0" borderId="0" xfId="1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3" fontId="7" fillId="0" borderId="3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justify" vertical="top" wrapText="1"/>
    </xf>
    <xf numFmtId="164" fontId="7" fillId="0" borderId="2" xfId="1" applyNumberFormat="1" applyFont="1" applyFill="1" applyBorder="1" applyAlignment="1">
      <alignment horizontal="right" vertical="top" wrapText="1"/>
    </xf>
    <xf numFmtId="3" fontId="7" fillId="0" borderId="2" xfId="0" applyNumberFormat="1" applyFont="1" applyFill="1" applyBorder="1" applyAlignment="1">
      <alignment horizontal="right" vertical="top"/>
    </xf>
    <xf numFmtId="164" fontId="7" fillId="0" borderId="2" xfId="1" applyNumberFormat="1" applyFont="1" applyBorder="1"/>
    <xf numFmtId="3" fontId="7" fillId="0" borderId="2" xfId="0" applyNumberFormat="1" applyFont="1" applyBorder="1"/>
    <xf numFmtId="164" fontId="8" fillId="0" borderId="2" xfId="1" applyNumberFormat="1" applyFont="1" applyFill="1" applyBorder="1" applyAlignment="1">
      <alignment horizontal="right" vertical="top" wrapText="1"/>
    </xf>
    <xf numFmtId="3" fontId="8" fillId="0" borderId="2" xfId="0" applyNumberFormat="1" applyFont="1" applyFill="1" applyBorder="1" applyAlignment="1">
      <alignment horizontal="right" vertical="top"/>
    </xf>
    <xf numFmtId="164" fontId="8" fillId="0" borderId="2" xfId="1" applyNumberFormat="1" applyFont="1" applyBorder="1"/>
    <xf numFmtId="3" fontId="8" fillId="0" borderId="2" xfId="0" applyNumberFormat="1" applyFont="1" applyBorder="1"/>
    <xf numFmtId="164" fontId="8" fillId="0" borderId="2" xfId="1" applyNumberFormat="1" applyFont="1" applyFill="1" applyBorder="1"/>
    <xf numFmtId="3" fontId="8" fillId="0" borderId="2" xfId="0" applyNumberFormat="1" applyFont="1" applyBorder="1" applyAlignment="1">
      <alignment horizontal="right" vertical="top"/>
    </xf>
    <xf numFmtId="164" fontId="8" fillId="2" borderId="2" xfId="1" applyNumberFormat="1" applyFont="1" applyFill="1" applyBorder="1" applyAlignment="1">
      <alignment horizontal="right" vertical="top" wrapText="1"/>
    </xf>
    <xf numFmtId="3" fontId="8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8" fillId="0" borderId="2" xfId="1" applyNumberFormat="1" applyFont="1" applyBorder="1"/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0" xfId="0" applyFont="1" applyFill="1"/>
    <xf numFmtId="164" fontId="7" fillId="0" borderId="0" xfId="1" applyNumberFormat="1" applyFont="1" applyFill="1"/>
    <xf numFmtId="0" fontId="12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workbookViewId="0">
      <selection activeCell="A4" sqref="A4:H6"/>
    </sheetView>
  </sheetViews>
  <sheetFormatPr defaultRowHeight="19.5"/>
  <cols>
    <col min="1" max="1" width="4" style="1" customWidth="1"/>
    <col min="2" max="2" width="54.42578125" style="1" customWidth="1"/>
    <col min="3" max="3" width="15.85546875" style="1" customWidth="1"/>
    <col min="4" max="4" width="15.7109375" style="3" customWidth="1"/>
    <col min="5" max="5" width="15.7109375" style="4" customWidth="1"/>
    <col min="6" max="6" width="16.140625" style="3" customWidth="1"/>
    <col min="7" max="7" width="16.7109375" style="1" customWidth="1"/>
    <col min="8" max="8" width="16.42578125" style="1" customWidth="1"/>
    <col min="9" max="9" width="16.140625" style="2" customWidth="1"/>
    <col min="10" max="10" width="18.42578125" style="1" customWidth="1"/>
    <col min="11" max="11" width="21.42578125" style="1" customWidth="1"/>
    <col min="12" max="16384" width="9.140625" style="1"/>
  </cols>
  <sheetData>
    <row r="1" spans="1:9" ht="18.75">
      <c r="A1" s="48" t="s">
        <v>63</v>
      </c>
      <c r="B1" s="48"/>
      <c r="C1" s="47"/>
      <c r="D1" s="46"/>
      <c r="E1" s="44"/>
      <c r="F1" s="43"/>
      <c r="G1" s="42"/>
      <c r="H1" s="42"/>
      <c r="I1" s="6"/>
    </row>
    <row r="2" spans="1:9" ht="18.75">
      <c r="A2" s="45" t="s">
        <v>62</v>
      </c>
      <c r="B2" s="45"/>
      <c r="C2" s="44"/>
      <c r="D2" s="43"/>
      <c r="E2" s="24"/>
      <c r="F2" s="43"/>
      <c r="G2" s="42"/>
      <c r="H2" s="42"/>
      <c r="I2" s="6"/>
    </row>
    <row r="3" spans="1:9" ht="18.75">
      <c r="A3" s="22"/>
      <c r="B3" s="22"/>
      <c r="C3" s="40"/>
      <c r="D3" s="41"/>
      <c r="E3" s="22"/>
      <c r="F3" s="41"/>
      <c r="G3" s="40"/>
      <c r="H3" s="40"/>
      <c r="I3" s="6"/>
    </row>
    <row r="4" spans="1:9" ht="21" customHeight="1">
      <c r="A4" s="73" t="s">
        <v>61</v>
      </c>
      <c r="B4" s="73"/>
      <c r="C4" s="73"/>
      <c r="D4" s="73"/>
      <c r="E4" s="73"/>
      <c r="F4" s="73"/>
      <c r="G4" s="73"/>
      <c r="H4" s="73"/>
      <c r="I4" s="6"/>
    </row>
    <row r="5" spans="1:9" ht="21" customHeight="1">
      <c r="A5" s="73" t="s">
        <v>60</v>
      </c>
      <c r="B5" s="73"/>
      <c r="C5" s="73"/>
      <c r="D5" s="73"/>
      <c r="E5" s="73"/>
      <c r="F5" s="73"/>
      <c r="G5" s="73"/>
      <c r="H5" s="73"/>
      <c r="I5" s="6"/>
    </row>
    <row r="6" spans="1:9" ht="27" customHeight="1">
      <c r="A6" s="73" t="s">
        <v>59</v>
      </c>
      <c r="B6" s="73"/>
      <c r="C6" s="73"/>
      <c r="D6" s="73"/>
      <c r="E6" s="73"/>
      <c r="F6" s="73"/>
      <c r="G6" s="73"/>
      <c r="H6" s="73"/>
      <c r="I6" s="6"/>
    </row>
    <row r="7" spans="1:9" ht="27" customHeight="1">
      <c r="A7" s="38"/>
      <c r="B7" s="38" t="s">
        <v>58</v>
      </c>
      <c r="C7" s="39" t="s">
        <v>57</v>
      </c>
      <c r="D7" s="38" t="s">
        <v>56</v>
      </c>
      <c r="E7" s="39" t="s">
        <v>55</v>
      </c>
      <c r="F7" s="38" t="s">
        <v>54</v>
      </c>
      <c r="G7" s="38" t="s">
        <v>64</v>
      </c>
      <c r="H7" s="38" t="s">
        <v>65</v>
      </c>
      <c r="I7" s="66" t="s">
        <v>66</v>
      </c>
    </row>
    <row r="8" spans="1:9" ht="18.75">
      <c r="A8" s="37"/>
      <c r="B8" s="36" t="s">
        <v>53</v>
      </c>
      <c r="C8" s="34"/>
      <c r="D8" s="35"/>
      <c r="E8" s="34"/>
      <c r="F8" s="33"/>
      <c r="G8" s="28"/>
      <c r="H8" s="28"/>
      <c r="I8" s="67"/>
    </row>
    <row r="9" spans="1:9" ht="16.5">
      <c r="A9" s="50">
        <v>1</v>
      </c>
      <c r="B9" s="51" t="s">
        <v>52</v>
      </c>
      <c r="C9" s="52"/>
      <c r="D9" s="53"/>
      <c r="E9" s="54"/>
      <c r="F9" s="55">
        <f t="shared" ref="F9:F40" si="0">E9+D9+C9</f>
        <v>0</v>
      </c>
      <c r="G9" s="49">
        <f>F9*0.66</f>
        <v>0</v>
      </c>
      <c r="H9" s="49">
        <f>F9*0.2</f>
        <v>0</v>
      </c>
      <c r="I9" s="68">
        <f>G9-H9</f>
        <v>0</v>
      </c>
    </row>
    <row r="10" spans="1:9" ht="16.5">
      <c r="A10" s="50">
        <v>2</v>
      </c>
      <c r="B10" s="51" t="s">
        <v>51</v>
      </c>
      <c r="C10" s="56">
        <v>1194390</v>
      </c>
      <c r="D10" s="57">
        <v>1194390</v>
      </c>
      <c r="E10" s="58">
        <v>1194390</v>
      </c>
      <c r="F10" s="59">
        <f>E10+D10+C10</f>
        <v>3583170</v>
      </c>
      <c r="G10" s="49">
        <f t="shared" ref="G10:G57" si="1">F10*0.66</f>
        <v>2364892.2000000002</v>
      </c>
      <c r="H10" s="49">
        <f t="shared" ref="H10:H58" si="2">F10*0.2</f>
        <v>716634</v>
      </c>
      <c r="I10" s="68">
        <f t="shared" ref="I10:I58" si="3">G10-H10</f>
        <v>1648258.2000000002</v>
      </c>
    </row>
    <row r="11" spans="1:9" ht="16.5">
      <c r="A11" s="50">
        <v>3</v>
      </c>
      <c r="B11" s="51" t="s">
        <v>50</v>
      </c>
      <c r="C11" s="56">
        <v>8174604</v>
      </c>
      <c r="D11" s="57"/>
      <c r="E11" s="58"/>
      <c r="F11" s="59">
        <f t="shared" si="0"/>
        <v>8174604</v>
      </c>
      <c r="G11" s="49">
        <f t="shared" si="1"/>
        <v>5395238.6400000006</v>
      </c>
      <c r="H11" s="49">
        <f t="shared" si="2"/>
        <v>1634920.8</v>
      </c>
      <c r="I11" s="68">
        <f t="shared" si="3"/>
        <v>3760317.8400000008</v>
      </c>
    </row>
    <row r="12" spans="1:9" ht="16.5">
      <c r="A12" s="50">
        <v>4</v>
      </c>
      <c r="B12" s="51" t="s">
        <v>49</v>
      </c>
      <c r="C12" s="56">
        <v>1935710</v>
      </c>
      <c r="D12" s="57"/>
      <c r="E12" s="58">
        <f>1853749+1849988</f>
        <v>3703737</v>
      </c>
      <c r="F12" s="59">
        <f t="shared" si="0"/>
        <v>5639447</v>
      </c>
      <c r="G12" s="49">
        <f t="shared" si="1"/>
        <v>3722035.02</v>
      </c>
      <c r="H12" s="49">
        <f t="shared" si="2"/>
        <v>1127889.4000000001</v>
      </c>
      <c r="I12" s="68">
        <f t="shared" si="3"/>
        <v>2594145.62</v>
      </c>
    </row>
    <row r="13" spans="1:9" ht="16.5">
      <c r="A13" s="50">
        <v>5</v>
      </c>
      <c r="B13" s="51" t="s">
        <v>48</v>
      </c>
      <c r="C13" s="56">
        <v>2087697</v>
      </c>
      <c r="D13" s="57">
        <v>2289100</v>
      </c>
      <c r="E13" s="60">
        <v>1771908</v>
      </c>
      <c r="F13" s="59">
        <f t="shared" si="0"/>
        <v>6148705</v>
      </c>
      <c r="G13" s="49">
        <f t="shared" si="1"/>
        <v>4058145.3000000003</v>
      </c>
      <c r="H13" s="49">
        <f t="shared" si="2"/>
        <v>1229741</v>
      </c>
      <c r="I13" s="68">
        <f t="shared" si="3"/>
        <v>2828404.3000000003</v>
      </c>
    </row>
    <row r="14" spans="1:9" ht="16.5">
      <c r="A14" s="50">
        <v>6</v>
      </c>
      <c r="B14" s="51" t="s">
        <v>47</v>
      </c>
      <c r="C14" s="56">
        <v>2223038</v>
      </c>
      <c r="D14" s="61">
        <v>2223038</v>
      </c>
      <c r="E14" s="58">
        <v>2522652</v>
      </c>
      <c r="F14" s="59">
        <f t="shared" si="0"/>
        <v>6968728</v>
      </c>
      <c r="G14" s="49">
        <f t="shared" si="1"/>
        <v>4599360.4800000004</v>
      </c>
      <c r="H14" s="49">
        <f t="shared" si="2"/>
        <v>1393745.6</v>
      </c>
      <c r="I14" s="68">
        <f t="shared" si="3"/>
        <v>3205614.8800000004</v>
      </c>
    </row>
    <row r="15" spans="1:9" ht="16.5">
      <c r="A15" s="50">
        <v>7</v>
      </c>
      <c r="B15" s="51" t="s">
        <v>46</v>
      </c>
      <c r="C15" s="62">
        <v>2504700</v>
      </c>
      <c r="D15" s="61">
        <v>2504700</v>
      </c>
      <c r="E15" s="58">
        <v>3206112</v>
      </c>
      <c r="F15" s="59">
        <f t="shared" si="0"/>
        <v>8215512</v>
      </c>
      <c r="G15" s="49">
        <f t="shared" si="1"/>
        <v>5422237.9199999999</v>
      </c>
      <c r="H15" s="49">
        <f t="shared" si="2"/>
        <v>1643102.4000000001</v>
      </c>
      <c r="I15" s="68">
        <f t="shared" si="3"/>
        <v>3779135.5199999996</v>
      </c>
    </row>
    <row r="16" spans="1:9" ht="16.5">
      <c r="A16" s="50">
        <v>8</v>
      </c>
      <c r="B16" s="51" t="s">
        <v>45</v>
      </c>
      <c r="C16" s="56">
        <v>3324557</v>
      </c>
      <c r="D16" s="61">
        <v>3324557</v>
      </c>
      <c r="E16" s="60">
        <v>3030017</v>
      </c>
      <c r="F16" s="59">
        <f t="shared" si="0"/>
        <v>9679131</v>
      </c>
      <c r="G16" s="49">
        <f t="shared" si="1"/>
        <v>6388226.46</v>
      </c>
      <c r="H16" s="49">
        <f t="shared" si="2"/>
        <v>1935826.2000000002</v>
      </c>
      <c r="I16" s="68">
        <f t="shared" si="3"/>
        <v>4452400.26</v>
      </c>
    </row>
    <row r="17" spans="1:9" ht="16.5">
      <c r="A17" s="50">
        <v>9</v>
      </c>
      <c r="B17" s="51" t="s">
        <v>44</v>
      </c>
      <c r="C17" s="58">
        <v>2128995</v>
      </c>
      <c r="D17" s="61">
        <v>2130053</v>
      </c>
      <c r="E17" s="58">
        <v>2411603</v>
      </c>
      <c r="F17" s="59">
        <f t="shared" si="0"/>
        <v>6670651</v>
      </c>
      <c r="G17" s="49">
        <f t="shared" si="1"/>
        <v>4402629.66</v>
      </c>
      <c r="H17" s="49">
        <f t="shared" si="2"/>
        <v>1334130.2000000002</v>
      </c>
      <c r="I17" s="68">
        <f t="shared" si="3"/>
        <v>3068499.46</v>
      </c>
    </row>
    <row r="18" spans="1:9" ht="16.5">
      <c r="A18" s="50">
        <v>10</v>
      </c>
      <c r="B18" s="51" t="s">
        <v>43</v>
      </c>
      <c r="C18" s="56">
        <v>2748684</v>
      </c>
      <c r="D18" s="63">
        <v>2640684</v>
      </c>
      <c r="E18" s="58">
        <v>3122681</v>
      </c>
      <c r="F18" s="59">
        <f t="shared" si="0"/>
        <v>8512049</v>
      </c>
      <c r="G18" s="49">
        <f t="shared" si="1"/>
        <v>5617952.3399999999</v>
      </c>
      <c r="H18" s="49">
        <f t="shared" si="2"/>
        <v>1702409.8</v>
      </c>
      <c r="I18" s="68">
        <f t="shared" si="3"/>
        <v>3915542.54</v>
      </c>
    </row>
    <row r="19" spans="1:9" ht="16.5">
      <c r="A19" s="50">
        <v>11</v>
      </c>
      <c r="B19" s="51" t="s">
        <v>42</v>
      </c>
      <c r="C19" s="56">
        <v>3116344</v>
      </c>
      <c r="D19" s="61">
        <f>3119510 +2975510</f>
        <v>6095020</v>
      </c>
      <c r="E19" s="58">
        <v>3443864</v>
      </c>
      <c r="F19" s="59">
        <f t="shared" si="0"/>
        <v>12655228</v>
      </c>
      <c r="G19" s="49">
        <f t="shared" si="1"/>
        <v>8352450.4800000004</v>
      </c>
      <c r="H19" s="49">
        <f t="shared" si="2"/>
        <v>2531045.6</v>
      </c>
      <c r="I19" s="68">
        <f t="shared" si="3"/>
        <v>5821404.8800000008</v>
      </c>
    </row>
    <row r="20" spans="1:9" ht="16.5">
      <c r="A20" s="50">
        <v>12</v>
      </c>
      <c r="B20" s="51" t="s">
        <v>41</v>
      </c>
      <c r="C20" s="56">
        <v>2390350</v>
      </c>
      <c r="D20" s="61">
        <v>2437730</v>
      </c>
      <c r="E20" s="58">
        <v>2246505</v>
      </c>
      <c r="F20" s="59">
        <f t="shared" si="0"/>
        <v>7074585</v>
      </c>
      <c r="G20" s="49">
        <f t="shared" si="1"/>
        <v>4669226.1000000006</v>
      </c>
      <c r="H20" s="49">
        <f t="shared" si="2"/>
        <v>1414917</v>
      </c>
      <c r="I20" s="68">
        <f t="shared" si="3"/>
        <v>3254309.1000000006</v>
      </c>
    </row>
    <row r="21" spans="1:9" ht="16.5">
      <c r="A21" s="50">
        <v>13</v>
      </c>
      <c r="B21" s="51" t="s">
        <v>40</v>
      </c>
      <c r="C21" s="56">
        <v>3420154</v>
      </c>
      <c r="D21" s="61">
        <v>3376868</v>
      </c>
      <c r="E21" s="58">
        <v>4151360</v>
      </c>
      <c r="F21" s="59">
        <f t="shared" si="0"/>
        <v>10948382</v>
      </c>
      <c r="G21" s="49">
        <f t="shared" si="1"/>
        <v>7225932.1200000001</v>
      </c>
      <c r="H21" s="49">
        <f t="shared" si="2"/>
        <v>2189676.4</v>
      </c>
      <c r="I21" s="68">
        <f t="shared" si="3"/>
        <v>5036255.7200000007</v>
      </c>
    </row>
    <row r="22" spans="1:9" ht="16.5">
      <c r="A22" s="50">
        <v>14</v>
      </c>
      <c r="B22" s="51" t="s">
        <v>39</v>
      </c>
      <c r="C22" s="56">
        <v>5046000</v>
      </c>
      <c r="D22" s="61"/>
      <c r="E22" s="58"/>
      <c r="F22" s="59">
        <f t="shared" si="0"/>
        <v>5046000</v>
      </c>
      <c r="G22" s="49">
        <f t="shared" si="1"/>
        <v>3330360</v>
      </c>
      <c r="H22" s="49">
        <f t="shared" si="2"/>
        <v>1009200</v>
      </c>
      <c r="I22" s="68">
        <f t="shared" si="3"/>
        <v>2321160</v>
      </c>
    </row>
    <row r="23" spans="1:9" ht="16.5">
      <c r="A23" s="50">
        <v>15</v>
      </c>
      <c r="B23" s="51" t="s">
        <v>38</v>
      </c>
      <c r="C23" s="56">
        <v>2267161</v>
      </c>
      <c r="D23" s="61">
        <v>2058926</v>
      </c>
      <c r="E23" s="58">
        <v>2277748</v>
      </c>
      <c r="F23" s="59">
        <f t="shared" si="0"/>
        <v>6603835</v>
      </c>
      <c r="G23" s="49">
        <f t="shared" si="1"/>
        <v>4358531.1000000006</v>
      </c>
      <c r="H23" s="49">
        <f t="shared" si="2"/>
        <v>1320767</v>
      </c>
      <c r="I23" s="68">
        <f t="shared" si="3"/>
        <v>3037764.1000000006</v>
      </c>
    </row>
    <row r="24" spans="1:9" ht="18" customHeight="1">
      <c r="A24" s="50">
        <v>16</v>
      </c>
      <c r="B24" s="51" t="s">
        <v>37</v>
      </c>
      <c r="C24" s="56">
        <v>1995800</v>
      </c>
      <c r="D24" s="61">
        <v>1950374</v>
      </c>
      <c r="E24" s="64">
        <v>2260468</v>
      </c>
      <c r="F24" s="59">
        <f t="shared" si="0"/>
        <v>6206642</v>
      </c>
      <c r="G24" s="49">
        <f t="shared" si="1"/>
        <v>4096383.72</v>
      </c>
      <c r="H24" s="49">
        <f t="shared" si="2"/>
        <v>1241328.4000000001</v>
      </c>
      <c r="I24" s="68">
        <f t="shared" si="3"/>
        <v>2855055.3200000003</v>
      </c>
    </row>
    <row r="25" spans="1:9" ht="16.5">
      <c r="A25" s="50">
        <v>17</v>
      </c>
      <c r="B25" s="51" t="s">
        <v>36</v>
      </c>
      <c r="C25" s="56">
        <v>1376000</v>
      </c>
      <c r="D25" s="61">
        <v>1283000</v>
      </c>
      <c r="E25" s="58">
        <v>1397000</v>
      </c>
      <c r="F25" s="59">
        <f t="shared" si="0"/>
        <v>4056000</v>
      </c>
      <c r="G25" s="49">
        <f t="shared" si="1"/>
        <v>2676960</v>
      </c>
      <c r="H25" s="49">
        <f t="shared" si="2"/>
        <v>811200</v>
      </c>
      <c r="I25" s="68">
        <f t="shared" si="3"/>
        <v>1865760</v>
      </c>
    </row>
    <row r="26" spans="1:9" ht="16.5">
      <c r="A26" s="50">
        <v>18</v>
      </c>
      <c r="B26" s="51" t="s">
        <v>35</v>
      </c>
      <c r="C26" s="56">
        <v>4929424</v>
      </c>
      <c r="D26" s="61">
        <v>4811167</v>
      </c>
      <c r="E26" s="58">
        <v>5211792</v>
      </c>
      <c r="F26" s="59">
        <f t="shared" si="0"/>
        <v>14952383</v>
      </c>
      <c r="G26" s="49">
        <f t="shared" si="1"/>
        <v>9868572.7800000012</v>
      </c>
      <c r="H26" s="49">
        <f t="shared" si="2"/>
        <v>2990476.6</v>
      </c>
      <c r="I26" s="68">
        <f t="shared" si="3"/>
        <v>6878096.1800000016</v>
      </c>
    </row>
    <row r="27" spans="1:9" ht="18.75" customHeight="1">
      <c r="A27" s="50">
        <v>19</v>
      </c>
      <c r="B27" s="51" t="s">
        <v>34</v>
      </c>
      <c r="C27" s="58">
        <v>4974332</v>
      </c>
      <c r="D27" s="61">
        <v>4974885</v>
      </c>
      <c r="E27" s="58">
        <f>4868278+1291715</f>
        <v>6159993</v>
      </c>
      <c r="F27" s="59">
        <f t="shared" si="0"/>
        <v>16109210</v>
      </c>
      <c r="G27" s="49">
        <f t="shared" si="1"/>
        <v>10632078.6</v>
      </c>
      <c r="H27" s="49">
        <f t="shared" si="2"/>
        <v>3221842</v>
      </c>
      <c r="I27" s="68">
        <f t="shared" si="3"/>
        <v>7410236.5999999996</v>
      </c>
    </row>
    <row r="28" spans="1:9" ht="16.5">
      <c r="A28" s="50">
        <v>20</v>
      </c>
      <c r="B28" s="51" t="s">
        <v>33</v>
      </c>
      <c r="C28" s="56">
        <v>4236998</v>
      </c>
      <c r="D28" s="61">
        <v>4246531</v>
      </c>
      <c r="E28" s="60">
        <v>5556195</v>
      </c>
      <c r="F28" s="59">
        <f t="shared" si="0"/>
        <v>14039724</v>
      </c>
      <c r="G28" s="49">
        <f t="shared" si="1"/>
        <v>9266217.8399999999</v>
      </c>
      <c r="H28" s="49">
        <f t="shared" si="2"/>
        <v>2807944.8000000003</v>
      </c>
      <c r="I28" s="68">
        <f t="shared" si="3"/>
        <v>6458273.0399999991</v>
      </c>
    </row>
    <row r="29" spans="1:9" ht="16.5">
      <c r="A29" s="50">
        <v>21</v>
      </c>
      <c r="B29" s="51" t="s">
        <v>32</v>
      </c>
      <c r="C29" s="56">
        <v>4803970</v>
      </c>
      <c r="D29" s="61">
        <v>4833563</v>
      </c>
      <c r="E29" s="60">
        <v>4858173</v>
      </c>
      <c r="F29" s="59">
        <f t="shared" si="0"/>
        <v>14495706</v>
      </c>
      <c r="G29" s="49">
        <f t="shared" si="1"/>
        <v>9567165.9600000009</v>
      </c>
      <c r="H29" s="49">
        <f t="shared" si="2"/>
        <v>2899141.2</v>
      </c>
      <c r="I29" s="68">
        <f t="shared" si="3"/>
        <v>6668024.7600000007</v>
      </c>
    </row>
    <row r="30" spans="1:9" ht="16.5">
      <c r="A30" s="50">
        <v>22</v>
      </c>
      <c r="B30" s="51" t="s">
        <v>31</v>
      </c>
      <c r="C30" s="58">
        <v>4289225</v>
      </c>
      <c r="D30" s="61">
        <v>4289225</v>
      </c>
      <c r="E30" s="58">
        <v>6087993</v>
      </c>
      <c r="F30" s="59">
        <f t="shared" si="0"/>
        <v>14666443</v>
      </c>
      <c r="G30" s="49">
        <f t="shared" si="1"/>
        <v>9679852.3800000008</v>
      </c>
      <c r="H30" s="49">
        <f t="shared" si="2"/>
        <v>2933288.6</v>
      </c>
      <c r="I30" s="68">
        <f t="shared" si="3"/>
        <v>6746563.7800000012</v>
      </c>
    </row>
    <row r="31" spans="1:9" ht="16.5">
      <c r="A31" s="50">
        <v>23</v>
      </c>
      <c r="B31" s="51" t="s">
        <v>30</v>
      </c>
      <c r="C31" s="56">
        <v>2150960</v>
      </c>
      <c r="D31" s="61">
        <v>2150960</v>
      </c>
      <c r="E31" s="58">
        <v>3364658</v>
      </c>
      <c r="F31" s="59">
        <f t="shared" si="0"/>
        <v>7666578</v>
      </c>
      <c r="G31" s="49">
        <f t="shared" si="1"/>
        <v>5059941.4800000004</v>
      </c>
      <c r="H31" s="49">
        <f t="shared" si="2"/>
        <v>1533315.6</v>
      </c>
      <c r="I31" s="68">
        <f t="shared" si="3"/>
        <v>3526625.8800000004</v>
      </c>
    </row>
    <row r="32" spans="1:9" ht="16.5">
      <c r="A32" s="50">
        <v>24</v>
      </c>
      <c r="B32" s="51" t="s">
        <v>29</v>
      </c>
      <c r="C32" s="58">
        <v>3487126</v>
      </c>
      <c r="D32" s="61">
        <v>4550418</v>
      </c>
      <c r="E32" s="65">
        <v>4742046</v>
      </c>
      <c r="F32" s="59">
        <f t="shared" si="0"/>
        <v>12779590</v>
      </c>
      <c r="G32" s="49">
        <f t="shared" si="1"/>
        <v>8434529.4000000004</v>
      </c>
      <c r="H32" s="49">
        <f t="shared" si="2"/>
        <v>2555918</v>
      </c>
      <c r="I32" s="68">
        <f t="shared" si="3"/>
        <v>5878611.4000000004</v>
      </c>
    </row>
    <row r="33" spans="1:9" ht="16.5">
      <c r="A33" s="50">
        <v>25</v>
      </c>
      <c r="B33" s="51" t="s">
        <v>28</v>
      </c>
      <c r="C33" s="56">
        <v>5256420</v>
      </c>
      <c r="D33" s="61">
        <v>5256420</v>
      </c>
      <c r="E33" s="58">
        <v>5355504</v>
      </c>
      <c r="F33" s="59">
        <f t="shared" si="0"/>
        <v>15868344</v>
      </c>
      <c r="G33" s="49">
        <f t="shared" si="1"/>
        <v>10473107.040000001</v>
      </c>
      <c r="H33" s="49">
        <f t="shared" si="2"/>
        <v>3173668.8000000003</v>
      </c>
      <c r="I33" s="68">
        <f t="shared" si="3"/>
        <v>7299438.2400000002</v>
      </c>
    </row>
    <row r="34" spans="1:9" ht="16.5">
      <c r="A34" s="50">
        <v>26</v>
      </c>
      <c r="B34" s="51" t="s">
        <v>27</v>
      </c>
      <c r="C34" s="56">
        <v>4386638</v>
      </c>
      <c r="D34" s="61">
        <v>4386638</v>
      </c>
      <c r="E34" s="60">
        <v>4325228</v>
      </c>
      <c r="F34" s="59">
        <f t="shared" si="0"/>
        <v>13098504</v>
      </c>
      <c r="G34" s="49">
        <f t="shared" si="1"/>
        <v>8645012.6400000006</v>
      </c>
      <c r="H34" s="49">
        <f t="shared" si="2"/>
        <v>2619700.8000000003</v>
      </c>
      <c r="I34" s="68">
        <f t="shared" si="3"/>
        <v>6025311.8399999999</v>
      </c>
    </row>
    <row r="35" spans="1:9" ht="17.25" customHeight="1">
      <c r="A35" s="50">
        <v>27</v>
      </c>
      <c r="B35" s="51" t="s">
        <v>26</v>
      </c>
      <c r="C35" s="56">
        <v>3500000</v>
      </c>
      <c r="D35" s="61">
        <v>3500000</v>
      </c>
      <c r="E35" s="58">
        <v>3500000</v>
      </c>
      <c r="F35" s="59">
        <f t="shared" si="0"/>
        <v>10500000</v>
      </c>
      <c r="G35" s="49">
        <f t="shared" si="1"/>
        <v>6930000</v>
      </c>
      <c r="H35" s="49">
        <f t="shared" si="2"/>
        <v>2100000</v>
      </c>
      <c r="I35" s="68">
        <f t="shared" si="3"/>
        <v>4830000</v>
      </c>
    </row>
    <row r="36" spans="1:9" ht="16.5">
      <c r="A36" s="50">
        <v>28</v>
      </c>
      <c r="B36" s="51" t="s">
        <v>25</v>
      </c>
      <c r="C36" s="56">
        <v>3991660</v>
      </c>
      <c r="D36" s="61">
        <v>3513806</v>
      </c>
      <c r="E36" s="60">
        <v>4051884</v>
      </c>
      <c r="F36" s="59">
        <f t="shared" si="0"/>
        <v>11557350</v>
      </c>
      <c r="G36" s="49">
        <f t="shared" si="1"/>
        <v>7627851</v>
      </c>
      <c r="H36" s="49">
        <f t="shared" si="2"/>
        <v>2311470</v>
      </c>
      <c r="I36" s="68">
        <f t="shared" si="3"/>
        <v>5316381</v>
      </c>
    </row>
    <row r="37" spans="1:9" ht="16.5">
      <c r="A37" s="50">
        <v>29</v>
      </c>
      <c r="B37" s="51" t="s">
        <v>24</v>
      </c>
      <c r="C37" s="56"/>
      <c r="D37" s="61">
        <v>5338150</v>
      </c>
      <c r="E37" s="58">
        <v>11600000</v>
      </c>
      <c r="F37" s="59">
        <f t="shared" si="0"/>
        <v>16938150</v>
      </c>
      <c r="G37" s="49">
        <f t="shared" si="1"/>
        <v>11179179</v>
      </c>
      <c r="H37" s="49">
        <f t="shared" si="2"/>
        <v>3387630</v>
      </c>
      <c r="I37" s="68">
        <f t="shared" si="3"/>
        <v>7791549</v>
      </c>
    </row>
    <row r="38" spans="1:9" ht="16.5">
      <c r="A38" s="50">
        <v>30</v>
      </c>
      <c r="B38" s="51" t="s">
        <v>23</v>
      </c>
      <c r="C38" s="58">
        <v>5338150</v>
      </c>
      <c r="D38" s="61"/>
      <c r="E38" s="58">
        <v>5338150</v>
      </c>
      <c r="F38" s="59">
        <f t="shared" si="0"/>
        <v>10676300</v>
      </c>
      <c r="G38" s="49">
        <f t="shared" si="1"/>
        <v>7046358</v>
      </c>
      <c r="H38" s="49">
        <f t="shared" si="2"/>
        <v>2135260</v>
      </c>
      <c r="I38" s="68">
        <f t="shared" si="3"/>
        <v>4911098</v>
      </c>
    </row>
    <row r="39" spans="1:9" ht="16.5">
      <c r="A39" s="50">
        <v>31</v>
      </c>
      <c r="B39" s="51" t="s">
        <v>22</v>
      </c>
      <c r="C39" s="56">
        <v>5829994</v>
      </c>
      <c r="D39" s="61">
        <v>2964038</v>
      </c>
      <c r="E39" s="58">
        <v>5652019</v>
      </c>
      <c r="F39" s="59">
        <f t="shared" si="0"/>
        <v>14446051</v>
      </c>
      <c r="G39" s="49">
        <f t="shared" si="1"/>
        <v>9534393.6600000001</v>
      </c>
      <c r="H39" s="49">
        <f t="shared" si="2"/>
        <v>2889210.2</v>
      </c>
      <c r="I39" s="68">
        <f t="shared" si="3"/>
        <v>6645183.46</v>
      </c>
    </row>
    <row r="40" spans="1:9" ht="16.5">
      <c r="A40" s="50">
        <v>32</v>
      </c>
      <c r="B40" s="51" t="s">
        <v>21</v>
      </c>
      <c r="C40" s="56">
        <v>3398230</v>
      </c>
      <c r="D40" s="61">
        <v>3398230</v>
      </c>
      <c r="E40" s="60">
        <v>3501624</v>
      </c>
      <c r="F40" s="59">
        <f t="shared" si="0"/>
        <v>10298084</v>
      </c>
      <c r="G40" s="49">
        <f t="shared" si="1"/>
        <v>6796735.4400000004</v>
      </c>
      <c r="H40" s="49">
        <f t="shared" si="2"/>
        <v>2059616.8</v>
      </c>
      <c r="I40" s="68">
        <f t="shared" si="3"/>
        <v>4737118.6400000006</v>
      </c>
    </row>
    <row r="41" spans="1:9" ht="16.5">
      <c r="A41" s="50">
        <v>33</v>
      </c>
      <c r="B41" s="51" t="s">
        <v>20</v>
      </c>
      <c r="C41" s="56">
        <v>5266004</v>
      </c>
      <c r="D41" s="61">
        <v>5146392</v>
      </c>
      <c r="E41" s="60">
        <f>5300095+979026</f>
        <v>6279121</v>
      </c>
      <c r="F41" s="59">
        <f t="shared" ref="F41:F58" si="4">E41+D41+C41</f>
        <v>16691517</v>
      </c>
      <c r="G41" s="49">
        <f t="shared" si="1"/>
        <v>11016401.220000001</v>
      </c>
      <c r="H41" s="49">
        <f t="shared" si="2"/>
        <v>3338303.4000000004</v>
      </c>
      <c r="I41" s="68">
        <f t="shared" si="3"/>
        <v>7678097.8200000003</v>
      </c>
    </row>
    <row r="42" spans="1:9" ht="16.5">
      <c r="A42" s="50">
        <v>34</v>
      </c>
      <c r="B42" s="51" t="s">
        <v>19</v>
      </c>
      <c r="C42" s="58">
        <v>7518665</v>
      </c>
      <c r="D42" s="61">
        <v>8951244</v>
      </c>
      <c r="E42" s="58">
        <v>8297764</v>
      </c>
      <c r="F42" s="59">
        <f t="shared" si="4"/>
        <v>24767673</v>
      </c>
      <c r="G42" s="49">
        <f t="shared" si="1"/>
        <v>16346664.180000002</v>
      </c>
      <c r="H42" s="49">
        <f t="shared" si="2"/>
        <v>4953534.6000000006</v>
      </c>
      <c r="I42" s="68">
        <f t="shared" si="3"/>
        <v>11393129.580000002</v>
      </c>
    </row>
    <row r="43" spans="1:9" ht="16.5">
      <c r="A43" s="50">
        <v>35</v>
      </c>
      <c r="B43" s="51" t="s">
        <v>18</v>
      </c>
      <c r="C43" s="56">
        <v>3285550</v>
      </c>
      <c r="D43" s="61">
        <v>3285550</v>
      </c>
      <c r="E43" s="58">
        <v>3589898</v>
      </c>
      <c r="F43" s="59">
        <f t="shared" si="4"/>
        <v>10160998</v>
      </c>
      <c r="G43" s="49">
        <f t="shared" si="1"/>
        <v>6706258.6800000006</v>
      </c>
      <c r="H43" s="49">
        <f t="shared" si="2"/>
        <v>2032199.6</v>
      </c>
      <c r="I43" s="68">
        <f t="shared" si="3"/>
        <v>4674059.08</v>
      </c>
    </row>
    <row r="44" spans="1:9" ht="16.5">
      <c r="A44" s="50">
        <v>36</v>
      </c>
      <c r="B44" s="51" t="s">
        <v>17</v>
      </c>
      <c r="C44" s="56">
        <v>3931016</v>
      </c>
      <c r="D44" s="61">
        <v>3797916</v>
      </c>
      <c r="E44" s="58">
        <f>3813702+463820</f>
        <v>4277522</v>
      </c>
      <c r="F44" s="59">
        <f t="shared" si="4"/>
        <v>12006454</v>
      </c>
      <c r="G44" s="49">
        <f t="shared" si="1"/>
        <v>7924259.6400000006</v>
      </c>
      <c r="H44" s="49">
        <f t="shared" si="2"/>
        <v>2401290.8000000003</v>
      </c>
      <c r="I44" s="68">
        <f t="shared" si="3"/>
        <v>5522968.8399999999</v>
      </c>
    </row>
    <row r="45" spans="1:9" ht="16.5">
      <c r="A45" s="50">
        <v>37</v>
      </c>
      <c r="B45" s="51" t="s">
        <v>16</v>
      </c>
      <c r="C45" s="56"/>
      <c r="D45" s="61">
        <v>5771792</v>
      </c>
      <c r="E45" s="60"/>
      <c r="F45" s="59">
        <f t="shared" si="4"/>
        <v>5771792</v>
      </c>
      <c r="G45" s="49">
        <f t="shared" si="1"/>
        <v>3809382.72</v>
      </c>
      <c r="H45" s="49">
        <f t="shared" si="2"/>
        <v>1154358.4000000001</v>
      </c>
      <c r="I45" s="68">
        <f t="shared" si="3"/>
        <v>2655024.3200000003</v>
      </c>
    </row>
    <row r="46" spans="1:9" ht="16.5">
      <c r="A46" s="50">
        <v>38</v>
      </c>
      <c r="B46" s="51" t="s">
        <v>15</v>
      </c>
      <c r="C46" s="56">
        <v>3031110</v>
      </c>
      <c r="D46" s="61">
        <v>3032236</v>
      </c>
      <c r="E46" s="58">
        <f>591755+3905540</f>
        <v>4497295</v>
      </c>
      <c r="F46" s="59">
        <f t="shared" si="4"/>
        <v>10560641</v>
      </c>
      <c r="G46" s="49">
        <f t="shared" si="1"/>
        <v>6970023.0600000005</v>
      </c>
      <c r="H46" s="49">
        <f t="shared" si="2"/>
        <v>2112128.2000000002</v>
      </c>
      <c r="I46" s="68">
        <f t="shared" si="3"/>
        <v>4857894.8600000003</v>
      </c>
    </row>
    <row r="47" spans="1:9" ht="21" customHeight="1">
      <c r="A47" s="50">
        <v>39</v>
      </c>
      <c r="B47" s="51" t="s">
        <v>14</v>
      </c>
      <c r="C47" s="56">
        <v>6809236</v>
      </c>
      <c r="D47" s="61">
        <v>6773236</v>
      </c>
      <c r="E47" s="58">
        <f>8424540+1286404</f>
        <v>9710944</v>
      </c>
      <c r="F47" s="59">
        <f t="shared" si="4"/>
        <v>23293416</v>
      </c>
      <c r="G47" s="49">
        <f t="shared" si="1"/>
        <v>15373654.560000001</v>
      </c>
      <c r="H47" s="49">
        <f t="shared" si="2"/>
        <v>4658683.2</v>
      </c>
      <c r="I47" s="68">
        <f t="shared" si="3"/>
        <v>10714971.359999999</v>
      </c>
    </row>
    <row r="48" spans="1:9" ht="17.25" customHeight="1">
      <c r="A48" s="50">
        <v>40</v>
      </c>
      <c r="B48" s="51" t="s">
        <v>13</v>
      </c>
      <c r="C48" s="56">
        <v>4775101</v>
      </c>
      <c r="D48" s="61">
        <v>4775101</v>
      </c>
      <c r="E48" s="58">
        <v>5064560</v>
      </c>
      <c r="F48" s="59">
        <f t="shared" si="4"/>
        <v>14614762</v>
      </c>
      <c r="G48" s="49">
        <f t="shared" si="1"/>
        <v>9645742.9199999999</v>
      </c>
      <c r="H48" s="49">
        <f t="shared" si="2"/>
        <v>2922952.4000000004</v>
      </c>
      <c r="I48" s="68">
        <f t="shared" si="3"/>
        <v>6722790.5199999996</v>
      </c>
    </row>
    <row r="49" spans="1:11" ht="16.5">
      <c r="A49" s="50">
        <v>41</v>
      </c>
      <c r="B49" s="51" t="s">
        <v>12</v>
      </c>
      <c r="C49" s="56">
        <v>2088761</v>
      </c>
      <c r="D49" s="61">
        <v>2088761</v>
      </c>
      <c r="E49" s="58">
        <v>2088761</v>
      </c>
      <c r="F49" s="59">
        <f t="shared" si="4"/>
        <v>6266283</v>
      </c>
      <c r="G49" s="49">
        <f t="shared" si="1"/>
        <v>4135746.7800000003</v>
      </c>
      <c r="H49" s="49">
        <f t="shared" si="2"/>
        <v>1253256.6000000001</v>
      </c>
      <c r="I49" s="68">
        <f t="shared" si="3"/>
        <v>2882490.18</v>
      </c>
    </row>
    <row r="50" spans="1:11" ht="16.5">
      <c r="A50" s="50">
        <v>42</v>
      </c>
      <c r="B50" s="51" t="s">
        <v>11</v>
      </c>
      <c r="C50" s="56">
        <v>4034131</v>
      </c>
      <c r="D50" s="61">
        <v>4034131</v>
      </c>
      <c r="E50" s="58">
        <v>4034131</v>
      </c>
      <c r="F50" s="59">
        <f t="shared" si="4"/>
        <v>12102393</v>
      </c>
      <c r="G50" s="49">
        <f t="shared" si="1"/>
        <v>7987579.3800000008</v>
      </c>
      <c r="H50" s="49">
        <f t="shared" si="2"/>
        <v>2420478.6</v>
      </c>
      <c r="I50" s="68">
        <f t="shared" si="3"/>
        <v>5567100.7800000012</v>
      </c>
    </row>
    <row r="51" spans="1:11" ht="16.5">
      <c r="A51" s="50">
        <v>43</v>
      </c>
      <c r="B51" s="51" t="s">
        <v>10</v>
      </c>
      <c r="C51" s="56">
        <v>4773375</v>
      </c>
      <c r="D51" s="61">
        <f>5847050+944474</f>
        <v>6791524</v>
      </c>
      <c r="E51" s="58">
        <v>5095621</v>
      </c>
      <c r="F51" s="59">
        <f t="shared" si="4"/>
        <v>16660520</v>
      </c>
      <c r="G51" s="49">
        <f t="shared" si="1"/>
        <v>10995943.200000001</v>
      </c>
      <c r="H51" s="49">
        <f t="shared" si="2"/>
        <v>3332104</v>
      </c>
      <c r="I51" s="68">
        <f t="shared" si="3"/>
        <v>7663839.2000000011</v>
      </c>
    </row>
    <row r="52" spans="1:11" ht="16.5">
      <c r="A52" s="50">
        <v>44</v>
      </c>
      <c r="B52" s="51" t="s">
        <v>9</v>
      </c>
      <c r="C52" s="56">
        <v>8571216</v>
      </c>
      <c r="D52" s="61">
        <v>8168894</v>
      </c>
      <c r="E52" s="58">
        <v>9334194</v>
      </c>
      <c r="F52" s="59">
        <f t="shared" si="4"/>
        <v>26074304</v>
      </c>
      <c r="G52" s="49">
        <f t="shared" si="1"/>
        <v>17209040.640000001</v>
      </c>
      <c r="H52" s="49">
        <f t="shared" si="2"/>
        <v>5214860.8000000007</v>
      </c>
      <c r="I52" s="68">
        <f t="shared" si="3"/>
        <v>11994179.84</v>
      </c>
    </row>
    <row r="53" spans="1:11" ht="16.5">
      <c r="A53" s="50">
        <v>45</v>
      </c>
      <c r="B53" s="51" t="s">
        <v>8</v>
      </c>
      <c r="C53" s="56">
        <v>2366802</v>
      </c>
      <c r="D53" s="61">
        <v>2367991</v>
      </c>
      <c r="E53" s="58">
        <v>2627285</v>
      </c>
      <c r="F53" s="59">
        <f t="shared" si="4"/>
        <v>7362078</v>
      </c>
      <c r="G53" s="49">
        <f t="shared" si="1"/>
        <v>4858971.4800000004</v>
      </c>
      <c r="H53" s="49">
        <f t="shared" si="2"/>
        <v>1472415.6</v>
      </c>
      <c r="I53" s="68">
        <f t="shared" si="3"/>
        <v>3386555.8800000004</v>
      </c>
      <c r="J53" s="27"/>
    </row>
    <row r="54" spans="1:11" ht="16.5">
      <c r="A54" s="50">
        <v>46</v>
      </c>
      <c r="B54" s="51" t="s">
        <v>7</v>
      </c>
      <c r="C54" s="56"/>
      <c r="D54" s="61">
        <v>3848802</v>
      </c>
      <c r="E54" s="58"/>
      <c r="F54" s="59">
        <f t="shared" si="4"/>
        <v>3848802</v>
      </c>
      <c r="G54" s="49">
        <f t="shared" si="1"/>
        <v>2540209.3200000003</v>
      </c>
      <c r="H54" s="49">
        <f t="shared" si="2"/>
        <v>769760.4</v>
      </c>
      <c r="I54" s="68">
        <f t="shared" si="3"/>
        <v>1770448.9200000004</v>
      </c>
      <c r="J54" s="27"/>
    </row>
    <row r="55" spans="1:11" ht="16.5">
      <c r="A55" s="50">
        <v>47</v>
      </c>
      <c r="B55" s="51" t="s">
        <v>6</v>
      </c>
      <c r="C55" s="56"/>
      <c r="D55" s="61"/>
      <c r="E55" s="58">
        <f>12745665+271565</f>
        <v>13017230</v>
      </c>
      <c r="F55" s="59">
        <f t="shared" si="4"/>
        <v>13017230</v>
      </c>
      <c r="G55" s="49">
        <f t="shared" si="1"/>
        <v>8591371.8000000007</v>
      </c>
      <c r="H55" s="49">
        <f t="shared" si="2"/>
        <v>2603446</v>
      </c>
      <c r="I55" s="68">
        <f t="shared" si="3"/>
        <v>5987925.8000000007</v>
      </c>
      <c r="J55" s="27"/>
    </row>
    <row r="56" spans="1:11" ht="15.75" customHeight="1">
      <c r="A56" s="50">
        <v>48</v>
      </c>
      <c r="B56" s="51" t="s">
        <v>5</v>
      </c>
      <c r="C56" s="56">
        <v>768300</v>
      </c>
      <c r="D56" s="61">
        <v>769268</v>
      </c>
      <c r="E56" s="60">
        <v>803390</v>
      </c>
      <c r="F56" s="59">
        <f t="shared" si="4"/>
        <v>2340958</v>
      </c>
      <c r="G56" s="49">
        <f t="shared" si="1"/>
        <v>1545032.28</v>
      </c>
      <c r="H56" s="49">
        <f t="shared" si="2"/>
        <v>468191.60000000003</v>
      </c>
      <c r="I56" s="68">
        <f t="shared" si="3"/>
        <v>1076840.68</v>
      </c>
      <c r="J56" s="27"/>
    </row>
    <row r="57" spans="1:11" ht="16.5">
      <c r="A57" s="50">
        <v>49</v>
      </c>
      <c r="B57" s="51" t="s">
        <v>4</v>
      </c>
      <c r="C57" s="56">
        <v>4202500</v>
      </c>
      <c r="D57" s="61">
        <v>4202500</v>
      </c>
      <c r="E57" s="58">
        <f>4368410+803832</f>
        <v>5172242</v>
      </c>
      <c r="F57" s="59">
        <f t="shared" si="4"/>
        <v>13577242</v>
      </c>
      <c r="G57" s="49">
        <f t="shared" si="1"/>
        <v>8960979.7200000007</v>
      </c>
      <c r="H57" s="49">
        <f t="shared" si="2"/>
        <v>2715448.4000000004</v>
      </c>
      <c r="I57" s="68">
        <f t="shared" si="3"/>
        <v>6245531.3200000003</v>
      </c>
      <c r="J57" s="27"/>
    </row>
    <row r="58" spans="1:11" ht="17.25">
      <c r="A58" s="50">
        <v>50</v>
      </c>
      <c r="B58" s="51" t="s">
        <v>3</v>
      </c>
      <c r="C58" s="56"/>
      <c r="D58" s="61"/>
      <c r="E58" s="58">
        <v>10150000</v>
      </c>
      <c r="F58" s="59">
        <f t="shared" si="4"/>
        <v>10150000</v>
      </c>
      <c r="G58" s="49">
        <f>F58*0.66</f>
        <v>6699000</v>
      </c>
      <c r="H58" s="49">
        <f t="shared" si="2"/>
        <v>2030000</v>
      </c>
      <c r="I58" s="68">
        <f t="shared" si="3"/>
        <v>4669000</v>
      </c>
      <c r="J58" s="32"/>
    </row>
    <row r="59" spans="1:11" ht="16.5">
      <c r="A59" s="31"/>
      <c r="B59" s="31"/>
      <c r="C59" s="29">
        <f>SUM(C9:C58)</f>
        <v>167929078</v>
      </c>
      <c r="D59" s="30">
        <f>SUM(D9:D58)</f>
        <v>165527809</v>
      </c>
      <c r="E59" s="29">
        <f>SUM(E9:E58)</f>
        <v>210085262</v>
      </c>
      <c r="F59" s="28">
        <f>SUM(F9:F58)</f>
        <v>543542149</v>
      </c>
      <c r="G59" s="28">
        <f t="shared" ref="G59:H59" si="5">SUM(G9:G58)</f>
        <v>358737818.33999991</v>
      </c>
      <c r="H59" s="28">
        <f t="shared" si="5"/>
        <v>108708429.8</v>
      </c>
      <c r="I59" s="28">
        <f>SUM(I9:I58)</f>
        <v>250029388.54000002</v>
      </c>
      <c r="J59" s="27"/>
    </row>
    <row r="60" spans="1:11">
      <c r="A60" s="11"/>
      <c r="B60" s="11"/>
      <c r="C60" s="23"/>
      <c r="D60" s="74" t="s">
        <v>69</v>
      </c>
      <c r="E60" s="74"/>
      <c r="F60" s="74"/>
      <c r="G60" s="74"/>
      <c r="H60" s="74"/>
      <c r="I60" s="25"/>
      <c r="J60" s="20"/>
      <c r="K60" s="26"/>
    </row>
    <row r="61" spans="1:11" ht="18.75" customHeight="1">
      <c r="A61" s="24"/>
      <c r="B61" s="44"/>
      <c r="C61" s="75" t="s">
        <v>1</v>
      </c>
      <c r="D61" s="75"/>
      <c r="E61" s="75"/>
      <c r="F61" s="75"/>
      <c r="G61" s="75"/>
      <c r="H61" s="75"/>
      <c r="I61" s="75"/>
    </row>
    <row r="62" spans="1:11" ht="18.75" customHeight="1">
      <c r="A62" s="24"/>
      <c r="B62" s="44" t="s">
        <v>2</v>
      </c>
      <c r="C62" s="75" t="s">
        <v>0</v>
      </c>
      <c r="D62" s="75"/>
      <c r="E62" s="75"/>
      <c r="F62" s="75"/>
      <c r="G62" s="75"/>
      <c r="H62" s="75"/>
      <c r="I62" s="75"/>
    </row>
    <row r="63" spans="1:11" ht="18.75">
      <c r="A63" s="24"/>
      <c r="B63" s="69"/>
      <c r="C63" s="70"/>
      <c r="D63" s="24"/>
      <c r="E63" s="69"/>
      <c r="F63" s="69"/>
      <c r="G63" s="5"/>
      <c r="H63" s="5"/>
      <c r="I63" s="6"/>
    </row>
    <row r="64" spans="1:11" ht="18.75">
      <c r="A64" s="24"/>
      <c r="B64" s="44"/>
      <c r="C64" s="70"/>
      <c r="D64" s="24"/>
      <c r="E64" s="69"/>
      <c r="F64" s="71"/>
      <c r="G64" s="5"/>
      <c r="H64" s="5"/>
      <c r="I64" s="6"/>
    </row>
    <row r="65" spans="1:10" ht="18.75" customHeight="1">
      <c r="A65" s="24"/>
      <c r="B65" s="44" t="s">
        <v>67</v>
      </c>
      <c r="C65" s="75" t="s">
        <v>68</v>
      </c>
      <c r="D65" s="75"/>
      <c r="E65" s="75"/>
      <c r="F65" s="75"/>
      <c r="G65" s="75"/>
      <c r="H65" s="75"/>
      <c r="I65" s="75"/>
    </row>
    <row r="66" spans="1:10">
      <c r="A66" s="22"/>
      <c r="B66" s="22"/>
      <c r="C66" s="17"/>
      <c r="D66" s="72"/>
      <c r="E66" s="72"/>
      <c r="F66" s="72"/>
      <c r="G66" s="72"/>
      <c r="H66" s="21"/>
      <c r="I66" s="6"/>
      <c r="J66" s="20"/>
    </row>
    <row r="67" spans="1:10" ht="18.75">
      <c r="A67" s="5"/>
      <c r="B67" s="5"/>
      <c r="C67" s="17"/>
      <c r="D67" s="18"/>
      <c r="E67" s="19"/>
      <c r="F67" s="18"/>
      <c r="G67" s="17"/>
      <c r="H67" s="17"/>
      <c r="I67" s="6"/>
    </row>
    <row r="68" spans="1:10" ht="18.75">
      <c r="A68" s="5"/>
      <c r="B68" s="5"/>
      <c r="C68" s="5"/>
      <c r="D68" s="7"/>
      <c r="E68" s="9"/>
      <c r="F68" s="7"/>
      <c r="G68" s="5"/>
      <c r="H68" s="5"/>
      <c r="I68" s="6"/>
    </row>
    <row r="69" spans="1:10" s="14" customFormat="1" ht="18.75">
      <c r="A69" s="12"/>
      <c r="B69" s="12"/>
      <c r="C69" s="5"/>
      <c r="D69" s="12"/>
      <c r="E69" s="16"/>
      <c r="F69" s="12"/>
      <c r="G69" s="12"/>
      <c r="H69" s="12"/>
      <c r="I69" s="15"/>
    </row>
    <row r="70" spans="1:10" s="10" customFormat="1" ht="18.75">
      <c r="A70" s="11"/>
      <c r="B70" s="11"/>
      <c r="C70" s="5"/>
      <c r="D70" s="12"/>
      <c r="E70" s="13"/>
      <c r="F70" s="12"/>
      <c r="G70" s="11"/>
      <c r="H70" s="11"/>
      <c r="I70" s="6"/>
    </row>
    <row r="71" spans="1:10" s="10" customFormat="1" ht="18.75">
      <c r="A71" s="11"/>
      <c r="B71" s="11"/>
      <c r="C71" s="5"/>
      <c r="D71" s="12"/>
      <c r="E71" s="13"/>
      <c r="F71" s="9"/>
      <c r="G71" s="11"/>
      <c r="H71" s="11"/>
      <c r="I71" s="6"/>
    </row>
    <row r="72" spans="1:10" s="10" customFormat="1" ht="18.75">
      <c r="A72" s="11"/>
      <c r="B72" s="11"/>
      <c r="C72" s="5"/>
      <c r="D72" s="12"/>
      <c r="E72" s="13"/>
      <c r="F72" s="12"/>
      <c r="G72" s="11"/>
      <c r="H72" s="11"/>
      <c r="I72" s="6"/>
    </row>
    <row r="73" spans="1:10" s="10" customFormat="1" ht="18.75">
      <c r="A73" s="11"/>
      <c r="B73" s="11"/>
      <c r="C73" s="5"/>
      <c r="D73" s="12"/>
      <c r="E73" s="13"/>
      <c r="F73" s="12"/>
      <c r="G73" s="11"/>
      <c r="H73" s="11"/>
      <c r="I73" s="6"/>
    </row>
    <row r="74" spans="1:10" s="10" customFormat="1" ht="18.75">
      <c r="A74" s="11"/>
      <c r="B74" s="11"/>
      <c r="C74" s="5"/>
      <c r="D74" s="12"/>
      <c r="E74" s="13"/>
      <c r="F74" s="12"/>
      <c r="G74" s="11"/>
      <c r="H74" s="11"/>
      <c r="I74" s="6"/>
    </row>
    <row r="75" spans="1:10" s="10" customFormat="1" ht="18.75">
      <c r="A75" s="11"/>
      <c r="B75" s="11"/>
      <c r="C75" s="5"/>
      <c r="D75" s="12"/>
      <c r="E75" s="13"/>
      <c r="F75" s="12"/>
      <c r="G75" s="11"/>
      <c r="H75" s="11"/>
      <c r="I75" s="6"/>
    </row>
    <row r="76" spans="1:10" ht="18.75">
      <c r="A76" s="5"/>
      <c r="B76" s="5"/>
      <c r="C76" s="5"/>
      <c r="D76" s="7"/>
      <c r="E76" s="9"/>
      <c r="F76" s="7"/>
      <c r="G76" s="5"/>
      <c r="H76" s="5"/>
      <c r="I76" s="6"/>
    </row>
    <row r="77" spans="1:10" ht="18.75">
      <c r="A77" s="5"/>
      <c r="B77" s="5"/>
      <c r="C77" s="5"/>
      <c r="D77" s="7"/>
      <c r="E77" s="9"/>
      <c r="F77" s="7"/>
      <c r="G77" s="5"/>
      <c r="H77" s="5"/>
      <c r="I77" s="6"/>
    </row>
    <row r="78" spans="1:10" ht="18.75">
      <c r="A78" s="5"/>
      <c r="B78" s="5"/>
      <c r="C78" s="5"/>
      <c r="D78" s="7"/>
      <c r="E78" s="9"/>
      <c r="F78" s="7"/>
      <c r="G78" s="5"/>
      <c r="H78" s="5"/>
      <c r="I78" s="6"/>
    </row>
    <row r="79" spans="1:10" ht="18.75">
      <c r="A79" s="5"/>
      <c r="B79" s="5"/>
      <c r="C79" s="5"/>
      <c r="D79" s="7"/>
      <c r="E79" s="9"/>
      <c r="F79" s="7"/>
      <c r="G79" s="5"/>
      <c r="H79" s="5"/>
      <c r="I79" s="6"/>
    </row>
    <row r="80" spans="1:10" ht="18.75">
      <c r="A80" s="5"/>
      <c r="B80" s="5"/>
      <c r="C80" s="5"/>
      <c r="D80" s="7"/>
      <c r="E80" s="9"/>
      <c r="F80" s="7"/>
      <c r="G80" s="5"/>
      <c r="H80" s="5"/>
      <c r="I80" s="6"/>
    </row>
    <row r="81" spans="1:9" ht="18.75">
      <c r="A81" s="5"/>
      <c r="B81" s="5"/>
      <c r="C81" s="5"/>
      <c r="D81" s="7"/>
      <c r="E81" s="9"/>
      <c r="F81" s="7"/>
      <c r="G81" s="5"/>
      <c r="H81" s="5"/>
      <c r="I81" s="6"/>
    </row>
    <row r="82" spans="1:9" ht="18.75">
      <c r="A82" s="5"/>
      <c r="B82" s="5"/>
      <c r="C82" s="5"/>
      <c r="D82" s="7"/>
      <c r="E82" s="9"/>
      <c r="F82" s="7"/>
      <c r="G82" s="5"/>
      <c r="H82" s="5"/>
      <c r="I82" s="6"/>
    </row>
    <row r="83" spans="1:9" ht="18.75">
      <c r="A83" s="5"/>
      <c r="B83" s="5"/>
      <c r="C83" s="5"/>
      <c r="D83" s="7"/>
      <c r="E83" s="9"/>
      <c r="F83" s="7"/>
      <c r="G83" s="5"/>
      <c r="H83" s="5"/>
      <c r="I83" s="6"/>
    </row>
    <row r="84" spans="1:9" ht="18.75">
      <c r="A84" s="5"/>
      <c r="B84" s="5"/>
      <c r="C84" s="5"/>
      <c r="D84" s="7"/>
      <c r="E84" s="8"/>
      <c r="F84" s="7"/>
      <c r="G84" s="5"/>
      <c r="H84" s="5"/>
      <c r="I84" s="6"/>
    </row>
    <row r="85" spans="1:9" ht="18.75">
      <c r="A85" s="5"/>
      <c r="B85" s="5"/>
      <c r="C85" s="5"/>
      <c r="D85" s="7"/>
      <c r="E85" s="8"/>
      <c r="F85" s="7"/>
      <c r="G85" s="5"/>
      <c r="H85" s="5"/>
      <c r="I85" s="6"/>
    </row>
    <row r="86" spans="1:9" ht="18.75">
      <c r="A86" s="5"/>
      <c r="B86" s="5"/>
      <c r="C86" s="5"/>
      <c r="D86" s="7"/>
      <c r="E86" s="8"/>
      <c r="F86" s="7"/>
      <c r="G86" s="5"/>
      <c r="H86" s="5"/>
      <c r="I86" s="6"/>
    </row>
    <row r="87" spans="1:9" ht="18.75">
      <c r="A87" s="5"/>
      <c r="B87" s="5"/>
      <c r="C87" s="5"/>
      <c r="D87" s="7"/>
      <c r="E87" s="8"/>
      <c r="F87" s="7"/>
      <c r="G87" s="5"/>
      <c r="H87" s="5"/>
      <c r="I87" s="6"/>
    </row>
    <row r="88" spans="1:9" ht="18.75">
      <c r="A88" s="5"/>
      <c r="B88" s="5"/>
      <c r="C88" s="5"/>
      <c r="D88" s="7"/>
      <c r="E88" s="8"/>
      <c r="F88" s="7"/>
      <c r="G88" s="5"/>
      <c r="H88" s="5"/>
      <c r="I88" s="6"/>
    </row>
    <row r="89" spans="1:9" ht="18.75">
      <c r="A89" s="5"/>
      <c r="B89" s="5"/>
      <c r="C89" s="5"/>
      <c r="D89" s="7"/>
      <c r="E89" s="8"/>
      <c r="F89" s="7"/>
      <c r="G89" s="5"/>
      <c r="H89" s="5"/>
      <c r="I89" s="6"/>
    </row>
    <row r="90" spans="1:9" ht="18.75">
      <c r="A90" s="5"/>
      <c r="B90" s="5"/>
      <c r="C90" s="5"/>
      <c r="D90" s="7"/>
      <c r="E90" s="8"/>
      <c r="F90" s="7"/>
      <c r="G90" s="5"/>
      <c r="H90" s="5"/>
      <c r="I90" s="6"/>
    </row>
    <row r="91" spans="1:9" ht="18.75">
      <c r="A91" s="5"/>
      <c r="B91" s="5"/>
      <c r="C91" s="5"/>
      <c r="D91" s="7"/>
      <c r="E91" s="8"/>
      <c r="F91" s="7"/>
      <c r="G91" s="5"/>
      <c r="H91" s="5"/>
      <c r="I91" s="6"/>
    </row>
    <row r="92" spans="1:9" ht="18.75">
      <c r="A92" s="5"/>
      <c r="B92" s="5"/>
      <c r="C92" s="5"/>
      <c r="D92" s="7"/>
      <c r="E92" s="8"/>
      <c r="F92" s="7"/>
      <c r="G92" s="5"/>
      <c r="H92" s="5"/>
      <c r="I92" s="6"/>
    </row>
    <row r="93" spans="1:9" ht="18.75">
      <c r="A93" s="5"/>
      <c r="B93" s="5"/>
      <c r="C93" s="5"/>
      <c r="D93" s="7"/>
      <c r="E93" s="8"/>
      <c r="F93" s="7"/>
      <c r="G93" s="5"/>
      <c r="H93" s="5"/>
      <c r="I93" s="6"/>
    </row>
    <row r="94" spans="1:9" ht="18.75">
      <c r="A94" s="5"/>
      <c r="B94" s="5"/>
      <c r="C94" s="5"/>
      <c r="D94" s="7"/>
      <c r="E94" s="8"/>
      <c r="F94" s="7"/>
      <c r="G94" s="5"/>
      <c r="H94" s="5"/>
      <c r="I94" s="6"/>
    </row>
    <row r="95" spans="1:9" ht="18.75">
      <c r="A95" s="5"/>
      <c r="B95" s="5"/>
      <c r="C95" s="5"/>
      <c r="D95" s="7"/>
      <c r="E95" s="8"/>
      <c r="F95" s="7"/>
      <c r="G95" s="5"/>
      <c r="H95" s="5"/>
      <c r="I95" s="6"/>
    </row>
    <row r="96" spans="1:9" ht="18.75">
      <c r="A96" s="5"/>
      <c r="B96" s="5"/>
      <c r="C96" s="5"/>
      <c r="D96" s="7"/>
      <c r="E96" s="8"/>
      <c r="F96" s="7"/>
      <c r="G96" s="5"/>
      <c r="H96" s="5"/>
      <c r="I96" s="6"/>
    </row>
    <row r="97" spans="1:9" ht="18.75">
      <c r="A97" s="5"/>
      <c r="B97" s="5"/>
      <c r="C97" s="5"/>
      <c r="D97" s="7"/>
      <c r="E97" s="8"/>
      <c r="F97" s="7"/>
      <c r="G97" s="5"/>
      <c r="H97" s="5"/>
      <c r="I97" s="6"/>
    </row>
    <row r="98" spans="1:9" ht="18.75">
      <c r="A98" s="5"/>
      <c r="B98" s="5"/>
      <c r="C98" s="5"/>
      <c r="D98" s="7"/>
      <c r="E98" s="8"/>
      <c r="F98" s="7"/>
      <c r="G98" s="5"/>
      <c r="H98" s="5"/>
      <c r="I98" s="6"/>
    </row>
    <row r="99" spans="1:9" ht="18.75">
      <c r="A99" s="5"/>
      <c r="B99" s="5"/>
      <c r="C99" s="5"/>
      <c r="D99" s="7"/>
      <c r="E99" s="8"/>
      <c r="F99" s="7"/>
      <c r="G99" s="5"/>
      <c r="H99" s="5"/>
      <c r="I99" s="6"/>
    </row>
    <row r="100" spans="1:9" ht="18.75">
      <c r="A100" s="5"/>
      <c r="B100" s="5"/>
      <c r="C100" s="5"/>
      <c r="D100" s="7"/>
      <c r="E100" s="8"/>
      <c r="F100" s="7"/>
      <c r="G100" s="5"/>
      <c r="H100" s="5"/>
      <c r="I100" s="6"/>
    </row>
    <row r="101" spans="1:9" ht="18.75">
      <c r="A101" s="5"/>
      <c r="B101" s="5"/>
      <c r="C101" s="5"/>
      <c r="D101" s="7"/>
      <c r="E101" s="8"/>
      <c r="F101" s="7"/>
      <c r="G101" s="5"/>
      <c r="H101" s="5"/>
      <c r="I101" s="6"/>
    </row>
    <row r="102" spans="1:9">
      <c r="C102" s="5"/>
    </row>
    <row r="103" spans="1:9">
      <c r="C103" s="5"/>
    </row>
    <row r="104" spans="1:9">
      <c r="C104" s="5"/>
    </row>
    <row r="105" spans="1:9" s="3" customFormat="1" ht="14.25">
      <c r="C105" s="5"/>
    </row>
    <row r="106" spans="1:9" s="3" customFormat="1" ht="14.25">
      <c r="C106" s="5"/>
    </row>
  </sheetData>
  <autoFilter ref="A7:H64"/>
  <mergeCells count="8">
    <mergeCell ref="D66:G66"/>
    <mergeCell ref="A4:H4"/>
    <mergeCell ref="A5:H5"/>
    <mergeCell ref="A6:H6"/>
    <mergeCell ref="D60:H60"/>
    <mergeCell ref="C61:I61"/>
    <mergeCell ref="C62:I62"/>
    <mergeCell ref="C65:I65"/>
  </mergeCells>
  <printOptions horizontalCentered="1"/>
  <pageMargins left="0.25" right="0.25" top="0.25" bottom="0.24" header="0.25" footer="0.2"/>
  <pageSetup paperSize="9" scale="85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QuÝ 3-CD Giao Duc</vt:lpstr>
    </vt:vector>
  </TitlesOfParts>
  <Company>XP SP3 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l</cp:lastModifiedBy>
  <dcterms:created xsi:type="dcterms:W3CDTF">2016-10-20T14:22:21Z</dcterms:created>
  <dcterms:modified xsi:type="dcterms:W3CDTF">2016-10-27T10:12:42Z</dcterms:modified>
</cp:coreProperties>
</file>